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การเงิน\งานการเงิน (หลัก)\ปังปอนด์\ITA\69\"/>
    </mc:Choice>
  </mc:AlternateContent>
  <xr:revisionPtr revIDLastSave="0" documentId="13_ncr:1_{1B30E163-3160-4EFE-8E9A-366CB2CD6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การใช้จ่ายงบประมาณ" sheetId="3" r:id="rId1"/>
  </sheets>
  <definedNames>
    <definedName name="_xlnm.Print_Titles" localSheetId="0">รายงานผลการใช้จ่ายงบประมาณ!$5:$6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3" l="1"/>
  <c r="L7" i="3"/>
  <c r="L12" i="3"/>
  <c r="D38" i="3" l="1"/>
  <c r="E7" i="3"/>
  <c r="F7" i="3"/>
  <c r="G7" i="3"/>
  <c r="H7" i="3"/>
  <c r="I7" i="3"/>
  <c r="L29" i="3" l="1"/>
  <c r="L28" i="3"/>
  <c r="L27" i="3"/>
  <c r="L22" i="3"/>
  <c r="L21" i="3"/>
  <c r="L25" i="3"/>
  <c r="J29" i="3" l="1"/>
  <c r="K14" i="3" l="1"/>
  <c r="L14" i="3" s="1"/>
  <c r="K37" i="3"/>
  <c r="L37" i="3" s="1"/>
  <c r="K34" i="3"/>
  <c r="L34" i="3" s="1"/>
  <c r="K33" i="3"/>
  <c r="L33" i="3" s="1"/>
  <c r="K31" i="3"/>
  <c r="K25" i="3"/>
  <c r="K11" i="3"/>
  <c r="L11" i="3" s="1"/>
  <c r="K9" i="3"/>
  <c r="L9" i="3" s="1"/>
  <c r="K10" i="3"/>
  <c r="L10" i="3" s="1"/>
  <c r="K12" i="3"/>
  <c r="K13" i="3"/>
  <c r="L13" i="3" s="1"/>
  <c r="K15" i="3"/>
  <c r="L15" i="3" s="1"/>
  <c r="K16" i="3"/>
  <c r="L16" i="3" s="1"/>
  <c r="K17" i="3"/>
  <c r="L17" i="3" s="1"/>
  <c r="K18" i="3"/>
  <c r="L18" i="3" s="1"/>
  <c r="K8" i="3"/>
  <c r="L8" i="3" s="1"/>
  <c r="K20" i="3"/>
  <c r="K19" i="3"/>
  <c r="L19" i="3" s="1"/>
  <c r="G38" i="3"/>
  <c r="J7" i="3"/>
  <c r="F38" i="3"/>
  <c r="H38" i="3" l="1"/>
  <c r="J38" i="3"/>
  <c r="I38" i="3"/>
  <c r="K7" i="3"/>
  <c r="K30" i="3"/>
  <c r="K38" i="3" l="1"/>
  <c r="L38" i="3" s="1"/>
</calcChain>
</file>

<file path=xl/sharedStrings.xml><?xml version="1.0" encoding="utf-8"?>
<sst xmlns="http://schemas.openxmlformats.org/spreadsheetml/2006/main" count="109" uniqueCount="57">
  <si>
    <t>ที่</t>
  </si>
  <si>
    <t>โครงการรณรงค์ป้องกัน และแก้ไขปัญหาอุบัติเหตุทางถนน</t>
  </si>
  <si>
    <t>โครงการตำรวจประสานโรงเรียน(1 ตำรวจ 1 โรงเรียน)</t>
  </si>
  <si>
    <t>โครงการปราบปรามการค้ายาเสพติด</t>
  </si>
  <si>
    <t xml:space="preserve">       - ค่าสาธารณูปโภค</t>
  </si>
  <si>
    <t xml:space="preserve">       - น้ำมันเชื้อเพลิง</t>
  </si>
  <si>
    <t xml:space="preserve">       - ค่าวัสดุสำนักงาน</t>
  </si>
  <si>
    <t xml:space="preserve">ช่วงเทศกาลสำคัญ </t>
  </si>
  <si>
    <t xml:space="preserve">       - ค่าล่วงเวลา OT</t>
  </si>
  <si>
    <t xml:space="preserve">       - ค่าซ่อมแซมยานพาหนะ</t>
  </si>
  <si>
    <t xml:space="preserve">       - ค่าจ้างเหมาบริการ</t>
  </si>
  <si>
    <t xml:space="preserve">       - ค่าวัสดุสำนักงาน (จราจร)</t>
  </si>
  <si>
    <t xml:space="preserve">       - ค่าอาหารผู้ต้องหา</t>
  </si>
  <si>
    <t xml:space="preserve">       - ค่าเบี้ยเลี้ยงการเดินทางไปราชการ</t>
  </si>
  <si>
    <t xml:space="preserve">ค่าน้ำมันเชื้อเพลิงสำหรับรถยนต์เช่า รถยนต์ตู้โดยสาร (ทดแทน)ฯ และรถยนต์เอนกประสงค์ (ทดแทน) </t>
  </si>
  <si>
    <t>รวม</t>
  </si>
  <si>
    <t>รายการ</t>
  </si>
  <si>
    <t xml:space="preserve">       - งบปฏิรูปงานสอบสวน</t>
  </si>
  <si>
    <t xml:space="preserve">       - ค่าเครื่องแบบ</t>
  </si>
  <si>
    <t>7.2 โครงการบริหารจัดการสกัดกั้นยาเสพติด (Heart Land)</t>
  </si>
  <si>
    <t>7.3 โครงการสลายโครงสร้างเครือข่ายผู้มีอิทธิพลฯ ที่เกี่ยวข้องกับยาเสพติด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</si>
  <si>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</si>
  <si>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</si>
  <si>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</si>
  <si>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</si>
  <si>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</si>
  <si>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</si>
  <si>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โครงการสร้างเครือข่ายการมีส่วนร่วมของประชาชนในการป้องกันอาชญากรรมระดับตำบล</t>
  </si>
  <si>
    <t xml:space="preserve">     - ภารกิจชุมชนสัมพันธ์ ค่าล่วงเวลา OT</t>
  </si>
  <si>
    <t xml:space="preserve">     - ภารกิจชุมชนสัมพันธ์ ค่าตอบแทนอาสาสมัครตำรวจบ้าน</t>
  </si>
  <si>
    <t xml:space="preserve">      -  ค่าน้ำมันเชื้อเพลิง</t>
  </si>
  <si>
    <t xml:space="preserve">      - ค่าใช้จ่ายการประชุม</t>
  </si>
  <si>
    <t>7.1 โครงการปิดล้อมตรวจค้นเป้าหมายยาเสพติดเพื่อป้องกัน</t>
  </si>
  <si>
    <t>การแพร่ระบาดยาเสพติด</t>
  </si>
  <si>
    <t>ดำเนินการเบิกจ่าย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</si>
  <si>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
และบริการประชาชน</t>
  </si>
  <si>
    <t>รวมเบิก</t>
  </si>
  <si>
    <t xml:space="preserve">             จึงเรียนมาเพื่อโปรดทราบ</t>
  </si>
  <si>
    <t>เจ้าหน้าที่การเงิน</t>
  </si>
  <si>
    <r>
      <rPr>
        <sz val="16"/>
        <color theme="0"/>
        <rFont val="TH SarabunPSK"/>
        <family val="2"/>
      </rPr>
      <t>"</t>
    </r>
    <r>
      <rPr>
        <sz val="16"/>
        <color theme="1"/>
        <rFont val="TH SarabunPSK"/>
        <family val="2"/>
        <charset val="222"/>
      </rPr>
      <t>- รับทราบ</t>
    </r>
  </si>
  <si>
    <t xml:space="preserve">   - ส่งตัวผู้ป่วยไปบำบัด</t>
  </si>
  <si>
    <t xml:space="preserve">   - นำมันยาเสพติด</t>
  </si>
  <si>
    <t>-</t>
  </si>
  <si>
    <t xml:space="preserve">7.4 โครงการตำบลยั่งยืน เพื่อแก้ไขปัญหายาเสพติด แบบครบวงจรตามยุทธศาสตร์ชาติ  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</si>
  <si>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  จำนวน  22 ห้องเรียน ห้องละ 3,900 บาท</t>
  </si>
  <si>
    <t>รายงานผลการใช้จ่ายงบประมาณ สถานีตำรวจภูธรประจันตคาม</t>
  </si>
  <si>
    <t>( จิรธน นนท์ประเสริฐ )</t>
  </si>
  <si>
    <t>ผบ.หมู่(ป.)สภ.ประจันตคาม</t>
  </si>
  <si>
    <t>พ.ต.อ.</t>
  </si>
  <si>
    <t>ผกก.สภ.ประจันตคาม</t>
  </si>
  <si>
    <t xml:space="preserve">            ตามแผนการใช้งบประมาณ และยอดการจัดสรรงบประมาณให้กับสถานีตำรวจเพื่อใช้ในการขับเคลื่อนภารกิจหลักของสถานีตำรวจ งบประมาณไตรมาส 1 และ 2 ที่ผ่านมา งบประมาณค่าจ้างเหมาบริการ ( งบค่าสาธารณูปโภค ซึ่งประกอบด้วยค่าน้ำ ค่าไฟ เป็นต้น ไม่เพียงพอต่อการเบิกจ่าย จึงดำเนินการปรับงบประมาณค่าล่วงเวลาของเจ้าหน้าที่มาใช้ในการเบิกจ่ายดังกล่าว เพื่อให้เพียงพอต่อการเบิกจ่ายดังกล่าวตามข้อมูลตามตารางที่ปรากฎนี้ แต่มีงบประมาณเพียงพอสำหรับการเบิกจ่าย</t>
  </si>
  <si>
    <t>ส.ต.อ.</t>
  </si>
  <si>
    <t>( ปิติชน เทอดเกียรติกุล )</t>
  </si>
  <si>
    <t>เรียน ผกก.สภ.ประจันตคาม</t>
  </si>
  <si>
    <t>ประจำปีงบประมาณ พ.ศ. 2569 ไตรมาสที่ 1 - 2</t>
  </si>
  <si>
    <t xml:space="preserve">       - เทศกาลปีใหม่ 2569</t>
  </si>
  <si>
    <t xml:space="preserve"> ข้อมูล ณ วันที่ 31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</si>
</sst>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34"/>
      <charset val="222"/>
    </font>
    <font>
      <b/>
      <sz val="16"/>
      <color theme="1"/>
      <name val="TH SarabunPSK"/>
      <family val="34"/>
      <charset val="222"/>
    </font>
    <font>
      <sz val="16"/>
      <name val="TH SarabunPSK"/>
      <family val="34"/>
      <charset val="222"/>
    </font>
    <font>
      <sz val="16"/>
      <color rgb="FFFF0000"/>
      <name val="TH SarabunPSK"/>
      <family val="34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8"/>
      <color rgb="FFFF0000"/>
      <name val="TH SarabunPSK"/>
      <family val="2"/>
    </font>
    <font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6" fillId="4" borderId="9" xfId="0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/>
    </xf>
    <xf numFmtId="0" fontId="5" fillId="4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4" fillId="4" borderId="8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/>
    <xf numFmtId="43" fontId="4" fillId="0" borderId="5" xfId="1" applyFont="1" applyFill="1" applyBorder="1" applyAlignment="1">
      <alignment horizontal="center" vertical="center"/>
    </xf>
    <xf numFmtId="43" fontId="4" fillId="4" borderId="9" xfId="1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/>
    </xf>
    <xf numFmtId="0" fontId="4" fillId="0" borderId="9" xfId="0" applyFont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/>
    </xf>
    <xf numFmtId="0" fontId="6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7" fontId="2" fillId="2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43" fontId="4" fillId="0" borderId="5" xfId="0" applyNumberFormat="1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43" fontId="4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top" wrapText="1"/>
    </xf>
    <xf numFmtId="43" fontId="4" fillId="4" borderId="14" xfId="0" applyNumberFormat="1" applyFont="1" applyFill="1" applyBorder="1" applyAlignment="1">
      <alignment horizontal="center" vertical="center"/>
    </xf>
    <xf numFmtId="43" fontId="4" fillId="4" borderId="15" xfId="0" applyNumberFormat="1" applyFont="1" applyFill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/>
    </xf>
    <xf numFmtId="43" fontId="4" fillId="4" borderId="11" xfId="0" applyNumberFormat="1" applyFont="1" applyFill="1" applyBorder="1" applyAlignment="1">
      <alignment horizontal="center" vertical="top" wrapText="1"/>
    </xf>
    <xf numFmtId="43" fontId="4" fillId="4" borderId="9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43" fontId="4" fillId="0" borderId="6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4" fillId="0" borderId="5" xfId="0" applyNumberFormat="1" applyFont="1" applyBorder="1" applyAlignment="1">
      <alignment horizontal="center" vertical="top" wrapText="1"/>
    </xf>
    <xf numFmtId="43" fontId="4" fillId="0" borderId="6" xfId="0" applyNumberFormat="1" applyFont="1" applyBorder="1" applyAlignment="1">
      <alignment horizontal="center" vertical="top" wrapText="1"/>
    </xf>
    <xf numFmtId="0" fontId="12" fillId="0" borderId="0" xfId="0" applyFont="1"/>
    <xf numFmtId="0" fontId="6" fillId="0" borderId="5" xfId="0" applyFont="1" applyBorder="1" applyAlignment="1">
      <alignment vertical="top" wrapText="1"/>
    </xf>
    <xf numFmtId="43" fontId="6" fillId="0" borderId="5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43" fontId="6" fillId="0" borderId="6" xfId="0" applyNumberFormat="1" applyFont="1" applyBorder="1" applyAlignment="1">
      <alignment horizontal="center" vertical="top" wrapText="1"/>
    </xf>
    <xf numFmtId="43" fontId="17" fillId="0" borderId="2" xfId="1" applyFont="1" applyFill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43" fontId="17" fillId="0" borderId="1" xfId="1" applyFont="1" applyFill="1" applyBorder="1" applyAlignment="1">
      <alignment horizontal="center" vertical="center" wrapText="1"/>
    </xf>
    <xf numFmtId="43" fontId="11" fillId="0" borderId="5" xfId="1" applyFont="1" applyFill="1" applyBorder="1" applyAlignment="1">
      <alignment horizontal="center" vertical="center"/>
    </xf>
    <xf numFmtId="43" fontId="11" fillId="0" borderId="6" xfId="1" applyFont="1" applyFill="1" applyBorder="1" applyAlignment="1">
      <alignment vertical="center"/>
    </xf>
    <xf numFmtId="43" fontId="11" fillId="0" borderId="9" xfId="1" applyFont="1" applyFill="1" applyBorder="1" applyAlignment="1">
      <alignment horizontal="center" vertical="center"/>
    </xf>
    <xf numFmtId="43" fontId="11" fillId="0" borderId="9" xfId="1" applyFont="1" applyBorder="1" applyAlignment="1">
      <alignment vertical="center"/>
    </xf>
    <xf numFmtId="2" fontId="10" fillId="0" borderId="9" xfId="0" applyNumberFormat="1" applyFont="1" applyBorder="1" applyAlignment="1">
      <alignment horizontal="right" vertical="center"/>
    </xf>
    <xf numFmtId="164" fontId="11" fillId="0" borderId="9" xfId="1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vertical="center" wrapText="1"/>
    </xf>
    <xf numFmtId="43" fontId="11" fillId="4" borderId="9" xfId="0" applyNumberFormat="1" applyFont="1" applyFill="1" applyBorder="1" applyAlignment="1">
      <alignment horizontal="center" vertical="center"/>
    </xf>
    <xf numFmtId="43" fontId="11" fillId="4" borderId="9" xfId="0" applyNumberFormat="1" applyFont="1" applyFill="1" applyBorder="1" applyAlignment="1">
      <alignment vertical="center" wrapText="1"/>
    </xf>
    <xf numFmtId="43" fontId="11" fillId="4" borderId="9" xfId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164" fontId="11" fillId="4" borderId="9" xfId="1" applyNumberFormat="1" applyFont="1" applyFill="1" applyBorder="1" applyAlignment="1">
      <alignment horizontal="center" vertical="center"/>
    </xf>
    <xf numFmtId="43" fontId="11" fillId="4" borderId="10" xfId="1" applyFont="1" applyFill="1" applyBorder="1" applyAlignment="1">
      <alignment horizontal="center" vertical="center"/>
    </xf>
    <xf numFmtId="43" fontId="11" fillId="4" borderId="10" xfId="1" applyFont="1" applyFill="1" applyBorder="1" applyAlignment="1">
      <alignment vertical="center" wrapText="1"/>
    </xf>
    <xf numFmtId="2" fontId="10" fillId="4" borderId="9" xfId="0" applyNumberFormat="1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center" vertical="center"/>
    </xf>
    <xf numFmtId="164" fontId="6" fillId="4" borderId="9" xfId="1" applyNumberFormat="1" applyFont="1" applyFill="1" applyBorder="1" applyAlignment="1">
      <alignment horizontal="center" vertical="center"/>
    </xf>
    <xf numFmtId="43" fontId="6" fillId="4" borderId="10" xfId="1" applyFont="1" applyFill="1" applyBorder="1" applyAlignment="1">
      <alignment horizontal="center" vertical="center"/>
    </xf>
    <xf numFmtId="43" fontId="8" fillId="4" borderId="10" xfId="1" applyFont="1" applyFill="1" applyBorder="1" applyAlignment="1">
      <alignment vertical="center" wrapText="1"/>
    </xf>
    <xf numFmtId="2" fontId="9" fillId="4" borderId="9" xfId="0" applyNumberFormat="1" applyFont="1" applyFill="1" applyBorder="1" applyAlignment="1">
      <alignment horizontal="right" vertical="center"/>
    </xf>
    <xf numFmtId="164" fontId="11" fillId="0" borderId="2" xfId="1" applyNumberFormat="1" applyFont="1" applyFill="1" applyBorder="1" applyAlignment="1">
      <alignment vertical="center"/>
    </xf>
    <xf numFmtId="43" fontId="14" fillId="4" borderId="8" xfId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center" vertical="center"/>
    </xf>
    <xf numFmtId="43" fontId="14" fillId="4" borderId="7" xfId="1" applyFont="1" applyFill="1" applyBorder="1" applyAlignment="1">
      <alignment horizontal="center" vertical="center"/>
    </xf>
    <xf numFmtId="43" fontId="16" fillId="4" borderId="7" xfId="1" applyFont="1" applyFill="1" applyBorder="1" applyAlignment="1">
      <alignment horizontal="left" vertical="center" wrapText="1"/>
    </xf>
    <xf numFmtId="43" fontId="14" fillId="4" borderId="7" xfId="1" applyFont="1" applyFill="1" applyBorder="1" applyAlignment="1">
      <alignment horizontal="left" vertical="center" wrapText="1"/>
    </xf>
    <xf numFmtId="2" fontId="15" fillId="4" borderId="6" xfId="0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164" fontId="11" fillId="0" borderId="2" xfId="1" applyNumberFormat="1" applyFont="1" applyFill="1" applyBorder="1" applyAlignment="1">
      <alignment horizontal="center" vertical="center"/>
    </xf>
    <xf numFmtId="43" fontId="17" fillId="0" borderId="1" xfId="1" applyFont="1" applyFill="1" applyBorder="1" applyAlignment="1">
      <alignment horizontal="left" vertical="center" wrapText="1"/>
    </xf>
    <xf numFmtId="43" fontId="11" fillId="0" borderId="1" xfId="1" applyFont="1" applyFill="1" applyBorder="1" applyAlignment="1">
      <alignment horizontal="left" vertical="center" wrapText="1"/>
    </xf>
    <xf numFmtId="2" fontId="10" fillId="0" borderId="2" xfId="0" applyNumberFormat="1" applyFont="1" applyBorder="1" applyAlignment="1">
      <alignment horizontal="right" vertical="center"/>
    </xf>
    <xf numFmtId="43" fontId="11" fillId="4" borderId="9" xfId="1" applyFont="1" applyFill="1" applyBorder="1" applyAlignment="1">
      <alignment horizontal="center" vertical="center"/>
    </xf>
    <xf numFmtId="43" fontId="17" fillId="4" borderId="9" xfId="1" applyFont="1" applyFill="1" applyBorder="1" applyAlignment="1">
      <alignment horizontal="center" vertical="center"/>
    </xf>
    <xf numFmtId="43" fontId="14" fillId="4" borderId="9" xfId="1" applyFont="1" applyFill="1" applyBorder="1" applyAlignment="1">
      <alignment horizontal="center" vertical="center"/>
    </xf>
    <xf numFmtId="2" fontId="15" fillId="4" borderId="9" xfId="0" applyNumberFormat="1" applyFont="1" applyFill="1" applyBorder="1" applyAlignment="1">
      <alignment horizontal="right" vertical="center"/>
    </xf>
    <xf numFmtId="164" fontId="11" fillId="0" borderId="5" xfId="1" applyNumberFormat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vertical="center"/>
    </xf>
    <xf numFmtId="43" fontId="11" fillId="0" borderId="5" xfId="1" applyFont="1" applyFill="1" applyBorder="1" applyAlignment="1">
      <alignment vertical="center"/>
    </xf>
    <xf numFmtId="2" fontId="10" fillId="0" borderId="5" xfId="0" applyNumberFormat="1" applyFont="1" applyBorder="1" applyAlignment="1">
      <alignment horizontal="right" vertical="center"/>
    </xf>
    <xf numFmtId="164" fontId="11" fillId="0" borderId="6" xfId="1" applyNumberFormat="1" applyFont="1" applyFill="1" applyBorder="1" applyAlignment="1">
      <alignment vertical="center"/>
    </xf>
    <xf numFmtId="43" fontId="11" fillId="0" borderId="6" xfId="1" applyFont="1" applyFill="1" applyBorder="1" applyAlignment="1">
      <alignment horizontal="center" vertical="center"/>
    </xf>
    <xf numFmtId="43" fontId="17" fillId="0" borderId="6" xfId="1" applyFont="1" applyFill="1" applyBorder="1" applyAlignment="1">
      <alignment vertical="center"/>
    </xf>
    <xf numFmtId="2" fontId="10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64" fontId="6" fillId="4" borderId="2" xfId="1" applyNumberFormat="1" applyFont="1" applyFill="1" applyBorder="1" applyAlignment="1">
      <alignment horizontal="center" vertical="center"/>
    </xf>
    <xf numFmtId="43" fontId="6" fillId="4" borderId="5" xfId="1" applyFont="1" applyFill="1" applyBorder="1" applyAlignment="1">
      <alignment horizontal="center" vertical="center"/>
    </xf>
    <xf numFmtId="43" fontId="8" fillId="4" borderId="5" xfId="1" applyFont="1" applyFill="1" applyBorder="1" applyAlignment="1">
      <alignment vertical="center"/>
    </xf>
    <xf numFmtId="2" fontId="9" fillId="4" borderId="5" xfId="0" applyNumberFormat="1" applyFont="1" applyFill="1" applyBorder="1" applyAlignment="1">
      <alignment horizontal="right" vertical="center"/>
    </xf>
    <xf numFmtId="43" fontId="3" fillId="0" borderId="5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43" fontId="8" fillId="0" borderId="2" xfId="1" applyFont="1" applyBorder="1" applyAlignment="1">
      <alignment vertical="center"/>
    </xf>
    <xf numFmtId="164" fontId="6" fillId="0" borderId="9" xfId="1" applyNumberFormat="1" applyFont="1" applyFill="1" applyBorder="1" applyAlignment="1">
      <alignment horizontal="center" vertical="center"/>
    </xf>
    <xf numFmtId="43" fontId="6" fillId="0" borderId="9" xfId="1" applyFont="1" applyFill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2" fontId="9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center" vertical="center"/>
    </xf>
    <xf numFmtId="43" fontId="6" fillId="0" borderId="6" xfId="1" applyFont="1" applyFill="1" applyBorder="1" applyAlignment="1">
      <alignment horizontal="center" vertical="center"/>
    </xf>
    <xf numFmtId="43" fontId="8" fillId="0" borderId="6" xfId="1" applyFont="1" applyBorder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43" fontId="9" fillId="5" borderId="9" xfId="1" applyFont="1" applyFill="1" applyBorder="1" applyAlignment="1">
      <alignment vertical="center"/>
    </xf>
    <xf numFmtId="2" fontId="9" fillId="5" borderId="9" xfId="0" applyNumberFormat="1" applyFont="1" applyFill="1" applyBorder="1" applyAlignment="1">
      <alignment horizontal="right" vertical="center"/>
    </xf>
    <xf numFmtId="164" fontId="9" fillId="5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11" fillId="4" borderId="9" xfId="1" applyFont="1" applyFill="1" applyBorder="1" applyAlignment="1">
      <alignment vertical="center"/>
    </xf>
    <xf numFmtId="43" fontId="11" fillId="0" borderId="1" xfId="1" applyFont="1" applyFill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43" fontId="11" fillId="4" borderId="8" xfId="1" applyFont="1" applyFill="1" applyBorder="1" applyAlignment="1">
      <alignment horizontal="center" vertical="center"/>
    </xf>
    <xf numFmtId="43" fontId="17" fillId="4" borderId="8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64" fontId="14" fillId="4" borderId="5" xfId="1" applyNumberFormat="1" applyFont="1" applyFill="1" applyBorder="1" applyAlignment="1">
      <alignment horizontal="center" vertical="center"/>
    </xf>
    <xf numFmtId="164" fontId="14" fillId="4" borderId="6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827330</xdr:colOff>
      <xdr:row>41</xdr:row>
      <xdr:rowOff>309954</xdr:rowOff>
    </xdr:from>
    <xdr:to>
      <xdr:col>9</xdr:col>
      <xdr:colOff>207154</xdr:colOff>
      <xdr:row>46</xdr:row>
      <xdr:rowOff>53563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E928C4-BE70-918E-B29E-90820E9B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7889" y="16491248"/>
          <a:ext cx="1161559" cy="1474806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</xdr:colOff>
      <xdr:row>49</xdr:row>
      <xdr:rowOff>201707</xdr:rowOff>
    </xdr:from>
    <xdr:to>
      <xdr:col>7</xdr:col>
      <xdr:colOff>358588</xdr:colOff>
      <xdr:row>51</xdr:row>
      <xdr:rowOff>305137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DFE84F-9CE5-4808-0F97-0C7D7015B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147" y="19162060"/>
          <a:ext cx="1912620" cy="79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view="pageBreakPreview" zoomScale="85" zoomScaleNormal="85" zoomScaleSheetLayoutView="85" workbookViewId="0">
      <selection activeCell="A5" sqref="A5:A6"/>
    </sheetView>
  </sheetViews>
  <sheetFormatPr defaultColWidth="9" defaultRowHeight="27"/>
  <cols>
    <col min="1" max="1" width="5.21875" style="2" customWidth="1"/>
    <col min="2" max="2" width="73.88671875" style="2" bestFit="1" customWidth="1"/>
    <col min="3" max="3" width="24.88671875" style="34" bestFit="1" customWidth="1"/>
    <col min="4" max="4" width="18.77734375" style="150" bestFit="1" customWidth="1"/>
    <col min="5" max="5" width="11.21875" style="150" customWidth="1"/>
    <col min="6" max="6" width="13.44140625" style="150" bestFit="1" customWidth="1"/>
    <col min="7" max="7" width="12.6640625" style="150" customWidth="1"/>
    <col min="8" max="8" width="13.21875" style="150" bestFit="1" customWidth="1"/>
    <col min="9" max="9" width="12.77734375" style="150" customWidth="1"/>
    <col min="10" max="10" width="14.109375" style="150" bestFit="1" customWidth="1"/>
    <col min="11" max="11" width="13.77734375" style="149" bestFit="1" customWidth="1"/>
    <col min="12" max="12" width="12.109375" style="151" bestFit="1" customWidth="1"/>
    <col min="13" max="13" width="16" style="147" bestFit="1" customWidth="1"/>
    <col min="14" max="16384" width="9" style="2"/>
  </cols>
  <sheetData>
    <row r="1" spans="1:13">
      <c r="A1" s="174" t="s">
        <v>45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>
      <c r="A2" s="174" t="s">
        <v>54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>
      <c r="A3" s="174" t="s">
        <v>56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49"/>
      <c r="L4" s="49"/>
      <c r="M4" s="49"/>
    </row>
    <row r="5" spans="1:13">
      <c r="A5" s="175" t="s">
        <v>0</v>
      </c>
      <c r="B5" s="175" t="s">
        <v>16</v>
      </c>
      <c r="C5" s="175" t="s">
        <v>21</v>
      </c>
      <c r="D5" s="175" t="s">
        <v>22</v>
      </c>
      <c r="E5" s="167" t="s">
        <v>23</v>
      </c>
      <c r="F5" s="168"/>
      <c r="G5" s="168"/>
      <c r="H5" s="168"/>
      <c r="I5" s="168"/>
      <c r="J5" s="169"/>
      <c r="K5" s="163" t="s">
        <v>36</v>
      </c>
      <c r="L5" s="177" t="s">
        <v>24</v>
      </c>
      <c r="M5" s="179" t="s">
        <v>25</v>
      </c>
    </row>
    <row r="6" spans="1:13" ht="29.25" customHeight="1">
      <c r="A6" s="176"/>
      <c r="B6" s="176"/>
      <c r="C6" s="176"/>
      <c r="D6" s="176"/>
      <c r="E6" s="35">
        <v>25112</v>
      </c>
      <c r="F6" s="35">
        <v>25143</v>
      </c>
      <c r="G6" s="35">
        <v>25173</v>
      </c>
      <c r="H6" s="35">
        <v>25204</v>
      </c>
      <c r="I6" s="35">
        <v>25235</v>
      </c>
      <c r="J6" s="35">
        <v>25263</v>
      </c>
      <c r="K6" s="164"/>
      <c r="L6" s="178"/>
      <c r="M6" s="180"/>
    </row>
    <row r="7" spans="1:13" ht="47.25" customHeight="1">
      <c r="A7" s="12">
        <v>1</v>
      </c>
      <c r="B7" s="166" t="s">
        <v>35</v>
      </c>
      <c r="C7" s="166"/>
      <c r="D7" s="73">
        <v>1721800</v>
      </c>
      <c r="E7" s="74">
        <f>SUM(E8:E18)</f>
        <v>5980.01</v>
      </c>
      <c r="F7" s="75">
        <f>SUM(F8:F18)</f>
        <v>217500.51</v>
      </c>
      <c r="G7" s="75">
        <f t="shared" ref="G7:J7" si="0">SUM(G8:G18)</f>
        <v>28555.21</v>
      </c>
      <c r="H7" s="75">
        <f t="shared" si="0"/>
        <v>351019.99</v>
      </c>
      <c r="I7" s="75">
        <f t="shared" si="0"/>
        <v>7815.2</v>
      </c>
      <c r="J7" s="75">
        <f t="shared" si="0"/>
        <v>293335.40999999997</v>
      </c>
      <c r="K7" s="76">
        <f>SUM(E7:J7)</f>
        <v>904206.32999999984</v>
      </c>
      <c r="L7" s="125">
        <f t="shared" ref="L7:L19" si="1">K7*100/D7</f>
        <v>52.515177720989655</v>
      </c>
      <c r="M7" s="77" t="s">
        <v>26</v>
      </c>
    </row>
    <row r="8" spans="1:13">
      <c r="A8" s="17"/>
      <c r="B8" s="8" t="s">
        <v>4</v>
      </c>
      <c r="C8" s="23" t="s">
        <v>34</v>
      </c>
      <c r="D8" s="78">
        <v>37400</v>
      </c>
      <c r="E8" s="58">
        <v>5980.01</v>
      </c>
      <c r="F8" s="58">
        <v>6100.51</v>
      </c>
      <c r="G8" s="58">
        <v>3053</v>
      </c>
      <c r="H8" s="58">
        <v>2782.93</v>
      </c>
      <c r="I8" s="59">
        <v>7815.2</v>
      </c>
      <c r="J8" s="60">
        <v>11668.35</v>
      </c>
      <c r="K8" s="61">
        <f>SUM(E8:J8)</f>
        <v>37400</v>
      </c>
      <c r="L8" s="79">
        <f t="shared" si="1"/>
        <v>100</v>
      </c>
      <c r="M8" s="80"/>
    </row>
    <row r="9" spans="1:13">
      <c r="A9" s="17"/>
      <c r="B9" s="46" t="s">
        <v>6</v>
      </c>
      <c r="C9" s="13" t="s">
        <v>34</v>
      </c>
      <c r="D9" s="81">
        <v>5000</v>
      </c>
      <c r="E9" s="58">
        <v>0</v>
      </c>
      <c r="F9" s="58">
        <v>0</v>
      </c>
      <c r="G9" s="58"/>
      <c r="H9" s="58">
        <v>0</v>
      </c>
      <c r="I9" s="59"/>
      <c r="J9" s="62" t="s">
        <v>42</v>
      </c>
      <c r="K9" s="63">
        <f t="shared" ref="K9:K18" si="2">SUM(E9:J9)</f>
        <v>0</v>
      </c>
      <c r="L9" s="82">
        <f t="shared" si="1"/>
        <v>0</v>
      </c>
      <c r="M9" s="83"/>
    </row>
    <row r="10" spans="1:13">
      <c r="A10" s="17"/>
      <c r="B10" s="46" t="s">
        <v>11</v>
      </c>
      <c r="C10" s="13" t="s">
        <v>34</v>
      </c>
      <c r="D10" s="81">
        <v>3600</v>
      </c>
      <c r="E10" s="58">
        <v>0</v>
      </c>
      <c r="F10" s="58">
        <v>0</v>
      </c>
      <c r="G10" s="58"/>
      <c r="H10" s="58">
        <v>0</v>
      </c>
      <c r="I10" s="59">
        <v>0</v>
      </c>
      <c r="J10" s="62" t="s">
        <v>42</v>
      </c>
      <c r="K10" s="63">
        <f t="shared" si="2"/>
        <v>0</v>
      </c>
      <c r="L10" s="82">
        <f t="shared" si="1"/>
        <v>0</v>
      </c>
      <c r="M10" s="83"/>
    </row>
    <row r="11" spans="1:13">
      <c r="A11" s="17"/>
      <c r="B11" s="46" t="s">
        <v>8</v>
      </c>
      <c r="C11" s="13" t="s">
        <v>34</v>
      </c>
      <c r="D11" s="81">
        <v>666000</v>
      </c>
      <c r="E11" s="58">
        <v>0</v>
      </c>
      <c r="F11" s="58">
        <v>111400</v>
      </c>
      <c r="G11" s="58" t="s">
        <v>42</v>
      </c>
      <c r="H11" s="58">
        <v>292200</v>
      </c>
      <c r="I11" s="59" t="s">
        <v>42</v>
      </c>
      <c r="J11" s="62">
        <v>262400</v>
      </c>
      <c r="K11" s="63">
        <f>SUM(E11:J11)</f>
        <v>666000</v>
      </c>
      <c r="L11" s="82">
        <f t="shared" si="1"/>
        <v>100</v>
      </c>
      <c r="M11" s="84"/>
    </row>
    <row r="12" spans="1:13">
      <c r="A12" s="17"/>
      <c r="B12" s="46" t="s">
        <v>13</v>
      </c>
      <c r="C12" s="13" t="s">
        <v>34</v>
      </c>
      <c r="D12" s="81">
        <v>57600</v>
      </c>
      <c r="E12" s="58">
        <v>0</v>
      </c>
      <c r="F12" s="58">
        <v>0</v>
      </c>
      <c r="G12" s="58">
        <v>0</v>
      </c>
      <c r="H12" s="58">
        <v>0</v>
      </c>
      <c r="I12" s="59">
        <v>0</v>
      </c>
      <c r="J12" s="62">
        <v>0</v>
      </c>
      <c r="K12" s="64">
        <f t="shared" si="2"/>
        <v>0</v>
      </c>
      <c r="L12" s="82">
        <f t="shared" si="1"/>
        <v>0</v>
      </c>
      <c r="M12" s="83"/>
    </row>
    <row r="13" spans="1:13">
      <c r="A13" s="17"/>
      <c r="B13" s="46" t="s">
        <v>9</v>
      </c>
      <c r="C13" s="13" t="s">
        <v>34</v>
      </c>
      <c r="D13" s="105">
        <v>13000</v>
      </c>
      <c r="E13" s="58">
        <v>0</v>
      </c>
      <c r="F13" s="58">
        <v>0</v>
      </c>
      <c r="G13" s="58">
        <v>0</v>
      </c>
      <c r="H13" s="58" t="s">
        <v>42</v>
      </c>
      <c r="I13" s="59">
        <v>0</v>
      </c>
      <c r="J13" s="62">
        <v>0</v>
      </c>
      <c r="K13" s="64">
        <f t="shared" si="2"/>
        <v>0</v>
      </c>
      <c r="L13" s="108">
        <f t="shared" si="1"/>
        <v>0</v>
      </c>
      <c r="M13" s="83"/>
    </row>
    <row r="14" spans="1:13">
      <c r="A14" s="17"/>
      <c r="B14" s="46" t="s">
        <v>10</v>
      </c>
      <c r="C14" s="13" t="s">
        <v>34</v>
      </c>
      <c r="D14" s="81">
        <v>28800</v>
      </c>
      <c r="E14" s="58">
        <v>0</v>
      </c>
      <c r="F14" s="58">
        <v>0</v>
      </c>
      <c r="G14" s="58">
        <v>25502.21</v>
      </c>
      <c r="H14" s="58" t="s">
        <v>42</v>
      </c>
      <c r="I14" s="59" t="s">
        <v>42</v>
      </c>
      <c r="J14" s="64" t="s">
        <v>42</v>
      </c>
      <c r="K14" s="63">
        <f>SUM(F14:J14)</f>
        <v>25502.21</v>
      </c>
      <c r="L14" s="82">
        <f t="shared" si="1"/>
        <v>88.549340277777773</v>
      </c>
      <c r="M14" s="83"/>
    </row>
    <row r="15" spans="1:13">
      <c r="A15" s="17"/>
      <c r="B15" s="46" t="s">
        <v>12</v>
      </c>
      <c r="C15" s="13" t="s">
        <v>34</v>
      </c>
      <c r="D15" s="81">
        <v>21000</v>
      </c>
      <c r="E15" s="58" t="s">
        <v>42</v>
      </c>
      <c r="F15" s="58" t="s">
        <v>42</v>
      </c>
      <c r="G15" s="58" t="s">
        <v>42</v>
      </c>
      <c r="H15" s="58">
        <v>10725</v>
      </c>
      <c r="I15" s="59" t="s">
        <v>42</v>
      </c>
      <c r="J15" s="64" t="s">
        <v>42</v>
      </c>
      <c r="K15" s="63">
        <f t="shared" si="2"/>
        <v>10725</v>
      </c>
      <c r="L15" s="82">
        <f t="shared" si="1"/>
        <v>51.071428571428569</v>
      </c>
      <c r="M15" s="83"/>
    </row>
    <row r="16" spans="1:13">
      <c r="A16" s="17"/>
      <c r="B16" s="46" t="s">
        <v>5</v>
      </c>
      <c r="C16" s="13" t="s">
        <v>34</v>
      </c>
      <c r="D16" s="81">
        <v>820000</v>
      </c>
      <c r="E16" s="59">
        <v>0</v>
      </c>
      <c r="F16" s="59" t="s">
        <v>42</v>
      </c>
      <c r="G16" s="59" t="s">
        <v>42</v>
      </c>
      <c r="H16" s="59" t="s">
        <v>42</v>
      </c>
      <c r="I16" s="59" t="s">
        <v>42</v>
      </c>
      <c r="J16" s="154" t="s">
        <v>42</v>
      </c>
      <c r="K16" s="64">
        <f t="shared" si="2"/>
        <v>0</v>
      </c>
      <c r="L16" s="82">
        <f t="shared" si="1"/>
        <v>0</v>
      </c>
      <c r="M16" s="83"/>
    </row>
    <row r="17" spans="1:13">
      <c r="A17" s="17"/>
      <c r="B17" s="46" t="s">
        <v>17</v>
      </c>
      <c r="C17" s="13" t="s">
        <v>34</v>
      </c>
      <c r="D17" s="81">
        <v>68200</v>
      </c>
      <c r="E17" s="58">
        <v>0</v>
      </c>
      <c r="F17" s="58">
        <v>0</v>
      </c>
      <c r="G17" s="58">
        <v>0</v>
      </c>
      <c r="H17" s="58">
        <v>45312.06</v>
      </c>
      <c r="I17" s="59">
        <v>0</v>
      </c>
      <c r="J17" s="57">
        <v>19267.060000000001</v>
      </c>
      <c r="K17" s="64">
        <f t="shared" si="2"/>
        <v>64579.119999999995</v>
      </c>
      <c r="L17" s="82">
        <f t="shared" si="1"/>
        <v>94.690791788856302</v>
      </c>
      <c r="M17" s="83"/>
    </row>
    <row r="18" spans="1:13">
      <c r="A18" s="18"/>
      <c r="B18" s="47" t="s">
        <v>18</v>
      </c>
      <c r="C18" s="48" t="s">
        <v>34</v>
      </c>
      <c r="D18" s="85">
        <v>100000</v>
      </c>
      <c r="E18" s="59">
        <v>0</v>
      </c>
      <c r="F18" s="59">
        <v>100000</v>
      </c>
      <c r="G18" s="59"/>
      <c r="H18" s="59"/>
      <c r="I18" s="59"/>
      <c r="J18" s="66"/>
      <c r="K18" s="65">
        <f t="shared" si="2"/>
        <v>100000</v>
      </c>
      <c r="L18" s="86">
        <f t="shared" si="1"/>
        <v>100</v>
      </c>
      <c r="M18" s="83"/>
    </row>
    <row r="19" spans="1:13" ht="49.2">
      <c r="A19" s="15">
        <v>2</v>
      </c>
      <c r="B19" s="16" t="s">
        <v>14</v>
      </c>
      <c r="C19" s="24" t="s">
        <v>34</v>
      </c>
      <c r="D19" s="87">
        <v>60000</v>
      </c>
      <c r="E19" s="88">
        <v>0</v>
      </c>
      <c r="F19" s="88">
        <v>9998.24</v>
      </c>
      <c r="G19" s="88">
        <v>9988.64</v>
      </c>
      <c r="H19" s="88">
        <v>9988.64</v>
      </c>
      <c r="I19" s="88">
        <v>9946.2000000000007</v>
      </c>
      <c r="J19" s="89">
        <v>9946.2000000000007</v>
      </c>
      <c r="K19" s="89">
        <f>SUM(E19:J19)</f>
        <v>49867.92</v>
      </c>
      <c r="L19" s="90">
        <f t="shared" si="1"/>
        <v>83.113200000000006</v>
      </c>
      <c r="M19" s="91" t="s">
        <v>26</v>
      </c>
    </row>
    <row r="20" spans="1:13" ht="23.25" customHeight="1">
      <c r="A20" s="25">
        <v>3</v>
      </c>
      <c r="B20" s="170" t="s">
        <v>27</v>
      </c>
      <c r="C20" s="171"/>
      <c r="D20" s="92"/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4"/>
      <c r="K20" s="94">
        <f>SUM(E20:J20)</f>
        <v>0</v>
      </c>
      <c r="L20" s="95"/>
      <c r="M20" s="91" t="s">
        <v>26</v>
      </c>
    </row>
    <row r="21" spans="1:13">
      <c r="A21" s="5"/>
      <c r="B21" s="6" t="s">
        <v>28</v>
      </c>
      <c r="C21" s="14" t="s">
        <v>34</v>
      </c>
      <c r="D21" s="96">
        <v>29000</v>
      </c>
      <c r="E21" s="153">
        <v>0</v>
      </c>
      <c r="F21" s="153">
        <v>0</v>
      </c>
      <c r="G21" s="153">
        <v>0</v>
      </c>
      <c r="H21" s="153">
        <v>0</v>
      </c>
      <c r="I21" s="153">
        <v>0</v>
      </c>
      <c r="J21" s="154"/>
      <c r="K21" s="96">
        <v>29000</v>
      </c>
      <c r="L21" s="108">
        <f t="shared" ref="L21:L22" si="3">K21*100/D21</f>
        <v>100</v>
      </c>
      <c r="M21" s="83"/>
    </row>
    <row r="22" spans="1:13">
      <c r="A22" s="5"/>
      <c r="B22" s="6" t="s">
        <v>29</v>
      </c>
      <c r="C22" s="14" t="s">
        <v>34</v>
      </c>
      <c r="D22" s="96">
        <v>8000</v>
      </c>
      <c r="E22" s="153">
        <v>0</v>
      </c>
      <c r="F22" s="153">
        <v>0</v>
      </c>
      <c r="G22" s="153">
        <v>0</v>
      </c>
      <c r="H22" s="153">
        <v>0</v>
      </c>
      <c r="I22" s="153">
        <v>0</v>
      </c>
      <c r="J22" s="107"/>
      <c r="K22" s="96">
        <v>8000</v>
      </c>
      <c r="L22" s="108">
        <f t="shared" si="3"/>
        <v>100</v>
      </c>
      <c r="M22" s="83"/>
    </row>
    <row r="23" spans="1:13">
      <c r="A23" s="20">
        <v>4</v>
      </c>
      <c r="B23" s="19" t="s">
        <v>1</v>
      </c>
      <c r="C23" s="41"/>
      <c r="D23" s="161"/>
      <c r="E23" s="155">
        <v>0</v>
      </c>
      <c r="F23" s="155">
        <v>0</v>
      </c>
      <c r="G23" s="155">
        <v>0</v>
      </c>
      <c r="H23" s="155"/>
      <c r="I23" s="155">
        <v>0</v>
      </c>
      <c r="J23" s="156">
        <v>0</v>
      </c>
      <c r="K23" s="97"/>
      <c r="L23" s="98"/>
      <c r="M23" s="99" t="s">
        <v>26</v>
      </c>
    </row>
    <row r="24" spans="1:13">
      <c r="A24" s="21"/>
      <c r="B24" s="22" t="s">
        <v>7</v>
      </c>
      <c r="C24" s="42"/>
      <c r="D24" s="162"/>
      <c r="E24" s="100"/>
      <c r="F24" s="100"/>
      <c r="G24" s="100"/>
      <c r="H24" s="100"/>
      <c r="I24" s="100"/>
      <c r="J24" s="101"/>
      <c r="K24" s="102"/>
      <c r="L24" s="103"/>
      <c r="M24" s="104"/>
    </row>
    <row r="25" spans="1:13">
      <c r="A25" s="11"/>
      <c r="B25" s="10" t="s">
        <v>55</v>
      </c>
      <c r="C25" s="43" t="s">
        <v>34</v>
      </c>
      <c r="D25" s="105">
        <v>17200</v>
      </c>
      <c r="E25" s="59"/>
      <c r="F25" s="59">
        <v>0</v>
      </c>
      <c r="G25" s="59">
        <v>0</v>
      </c>
      <c r="H25" s="59">
        <v>17200</v>
      </c>
      <c r="I25" s="59">
        <v>0</v>
      </c>
      <c r="J25" s="106">
        <v>0</v>
      </c>
      <c r="K25" s="107">
        <f>SUM(E25:J25)</f>
        <v>17200</v>
      </c>
      <c r="L25" s="108">
        <f>K25*100/D25</f>
        <v>100</v>
      </c>
      <c r="M25" s="83"/>
    </row>
    <row r="26" spans="1:13">
      <c r="A26" s="28">
        <v>5</v>
      </c>
      <c r="B26" s="27" t="s">
        <v>2</v>
      </c>
      <c r="C26" s="44"/>
      <c r="D26" s="87"/>
      <c r="E26" s="109">
        <v>0</v>
      </c>
      <c r="F26" s="109">
        <v>0</v>
      </c>
      <c r="G26" s="109">
        <v>0</v>
      </c>
      <c r="H26" s="109"/>
      <c r="I26" s="109">
        <v>0</v>
      </c>
      <c r="J26" s="110">
        <v>0</v>
      </c>
      <c r="K26" s="111"/>
      <c r="L26" s="112"/>
      <c r="M26" s="91" t="s">
        <v>26</v>
      </c>
    </row>
    <row r="27" spans="1:13">
      <c r="A27" s="7"/>
      <c r="B27" s="8" t="s">
        <v>30</v>
      </c>
      <c r="C27" s="50" t="s">
        <v>34</v>
      </c>
      <c r="D27" s="113">
        <v>1000</v>
      </c>
      <c r="E27" s="67">
        <v>0</v>
      </c>
      <c r="F27" s="67">
        <v>0</v>
      </c>
      <c r="G27" s="67">
        <v>0</v>
      </c>
      <c r="H27" s="67" t="s">
        <v>42</v>
      </c>
      <c r="I27" s="67">
        <v>0</v>
      </c>
      <c r="J27" s="114">
        <v>0</v>
      </c>
      <c r="K27" s="115">
        <v>1000</v>
      </c>
      <c r="L27" s="116">
        <f t="shared" ref="L27:L29" si="4">K27*100/D27</f>
        <v>100</v>
      </c>
      <c r="M27" s="80"/>
    </row>
    <row r="28" spans="1:13">
      <c r="A28" s="3"/>
      <c r="B28" s="4" t="s">
        <v>31</v>
      </c>
      <c r="C28" s="51" t="s">
        <v>34</v>
      </c>
      <c r="D28" s="117">
        <v>2285</v>
      </c>
      <c r="E28" s="68">
        <v>0</v>
      </c>
      <c r="F28" s="68">
        <v>0</v>
      </c>
      <c r="G28" s="68">
        <v>0</v>
      </c>
      <c r="H28" s="118" t="s">
        <v>42</v>
      </c>
      <c r="I28" s="68">
        <v>0</v>
      </c>
      <c r="J28" s="119">
        <v>0</v>
      </c>
      <c r="K28" s="68">
        <v>1090</v>
      </c>
      <c r="L28" s="120">
        <f t="shared" si="4"/>
        <v>47.702407002188181</v>
      </c>
      <c r="M28" s="121"/>
    </row>
    <row r="29" spans="1:13" ht="98.4">
      <c r="A29" s="29">
        <v>6</v>
      </c>
      <c r="B29" s="30" t="s">
        <v>44</v>
      </c>
      <c r="C29" s="45" t="s">
        <v>34</v>
      </c>
      <c r="D29" s="87">
        <v>85800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52">
        <f>-D271</f>
        <v>0</v>
      </c>
      <c r="K29" s="152">
        <v>85800</v>
      </c>
      <c r="L29" s="90">
        <f t="shared" si="4"/>
        <v>100</v>
      </c>
      <c r="M29" s="91" t="s">
        <v>26</v>
      </c>
    </row>
    <row r="30" spans="1:13">
      <c r="A30" s="31">
        <v>7</v>
      </c>
      <c r="B30" s="172" t="s">
        <v>3</v>
      </c>
      <c r="C30" s="173"/>
      <c r="D30" s="122"/>
      <c r="E30" s="123">
        <v>0</v>
      </c>
      <c r="F30" s="123">
        <v>0</v>
      </c>
      <c r="G30" s="123">
        <v>0</v>
      </c>
      <c r="H30" s="123"/>
      <c r="I30" s="123"/>
      <c r="J30" s="124"/>
      <c r="K30" s="124">
        <f>SUM(E30:J30)</f>
        <v>0</v>
      </c>
      <c r="L30" s="125"/>
      <c r="M30" s="99" t="s">
        <v>26</v>
      </c>
    </row>
    <row r="31" spans="1:13">
      <c r="A31" s="7"/>
      <c r="B31" s="10" t="s">
        <v>32</v>
      </c>
      <c r="C31" s="37" t="s">
        <v>34</v>
      </c>
      <c r="D31" s="78"/>
      <c r="E31" s="23">
        <v>0</v>
      </c>
      <c r="F31" s="23"/>
      <c r="G31" s="23"/>
      <c r="H31" s="23"/>
      <c r="I31" s="23"/>
      <c r="J31" s="126"/>
      <c r="K31" s="127">
        <f>SUM(E31:J31)</f>
        <v>0</v>
      </c>
      <c r="L31" s="79"/>
      <c r="M31" s="80"/>
    </row>
    <row r="32" spans="1:13">
      <c r="A32" s="9"/>
      <c r="B32" s="10" t="s">
        <v>33</v>
      </c>
      <c r="C32" s="38"/>
      <c r="D32" s="128"/>
      <c r="E32" s="13"/>
      <c r="F32" s="13"/>
      <c r="G32" s="13"/>
      <c r="H32" s="13" t="s">
        <v>42</v>
      </c>
      <c r="I32" s="13"/>
      <c r="J32" s="129"/>
      <c r="K32" s="130"/>
      <c r="L32" s="82"/>
      <c r="M32" s="83"/>
    </row>
    <row r="33" spans="1:13">
      <c r="A33" s="11"/>
      <c r="B33" s="26" t="s">
        <v>19</v>
      </c>
      <c r="C33" s="39" t="s">
        <v>34</v>
      </c>
      <c r="D33" s="131">
        <v>5000</v>
      </c>
      <c r="E33" s="132">
        <v>0</v>
      </c>
      <c r="F33" s="132">
        <v>0</v>
      </c>
      <c r="G33" s="132">
        <v>0</v>
      </c>
      <c r="H33" s="132">
        <v>0</v>
      </c>
      <c r="I33" s="132">
        <v>5000</v>
      </c>
      <c r="J33" s="133">
        <v>0</v>
      </c>
      <c r="K33" s="134">
        <f>SUM(E33:J33)</f>
        <v>5000</v>
      </c>
      <c r="L33" s="135">
        <f t="shared" ref="L33:L34" si="5">K33*100/D33</f>
        <v>100</v>
      </c>
      <c r="M33" s="136"/>
    </row>
    <row r="34" spans="1:13" ht="49.2">
      <c r="A34" s="5"/>
      <c r="B34" s="32" t="s">
        <v>20</v>
      </c>
      <c r="C34" s="40" t="s">
        <v>34</v>
      </c>
      <c r="D34" s="131">
        <v>7600</v>
      </c>
      <c r="E34" s="132">
        <v>0</v>
      </c>
      <c r="F34" s="132">
        <v>0</v>
      </c>
      <c r="G34" s="132">
        <v>0</v>
      </c>
      <c r="H34" s="132">
        <v>0</v>
      </c>
      <c r="I34" s="132">
        <v>1300</v>
      </c>
      <c r="J34" s="133">
        <v>0</v>
      </c>
      <c r="K34" s="134">
        <f>SUM(E34:J34)</f>
        <v>1300</v>
      </c>
      <c r="L34" s="135">
        <f t="shared" si="5"/>
        <v>17.105263157894736</v>
      </c>
      <c r="M34" s="136"/>
    </row>
    <row r="35" spans="1:13">
      <c r="A35" s="5"/>
      <c r="B35" s="53" t="s">
        <v>40</v>
      </c>
      <c r="C35" s="54" t="s">
        <v>34</v>
      </c>
      <c r="D35" s="137"/>
      <c r="E35" s="138">
        <v>0</v>
      </c>
      <c r="F35" s="138">
        <v>0</v>
      </c>
      <c r="G35" s="138">
        <v>0</v>
      </c>
      <c r="H35" s="138"/>
      <c r="I35" s="138"/>
      <c r="J35" s="127"/>
      <c r="K35" s="127"/>
      <c r="L35" s="79"/>
      <c r="M35" s="80"/>
    </row>
    <row r="36" spans="1:13">
      <c r="A36" s="5"/>
      <c r="B36" s="55" t="s">
        <v>41</v>
      </c>
      <c r="C36" s="56" t="s">
        <v>34</v>
      </c>
      <c r="D36" s="139"/>
      <c r="E36" s="140">
        <v>0</v>
      </c>
      <c r="F36" s="140">
        <v>0</v>
      </c>
      <c r="G36" s="140">
        <v>0</v>
      </c>
      <c r="H36" s="140"/>
      <c r="I36" s="140"/>
      <c r="J36" s="141"/>
      <c r="K36" s="141"/>
      <c r="L36" s="86"/>
      <c r="M36" s="121"/>
    </row>
    <row r="37" spans="1:13" ht="49.2">
      <c r="A37" s="11"/>
      <c r="B37" s="33" t="s">
        <v>43</v>
      </c>
      <c r="C37" s="36" t="s">
        <v>34</v>
      </c>
      <c r="D37" s="72">
        <v>58000</v>
      </c>
      <c r="E37" s="69">
        <v>0</v>
      </c>
      <c r="F37" s="69">
        <v>0</v>
      </c>
      <c r="G37" s="69">
        <v>0</v>
      </c>
      <c r="H37" s="69" t="s">
        <v>42</v>
      </c>
      <c r="I37" s="69" t="s">
        <v>42</v>
      </c>
      <c r="J37" s="70">
        <v>53000</v>
      </c>
      <c r="K37" s="70">
        <f>SUM(E37:J37)</f>
        <v>53000</v>
      </c>
      <c r="L37" s="71">
        <f t="shared" ref="L37" si="6">K37*100/D37</f>
        <v>91.379310344827587</v>
      </c>
      <c r="M37" s="136" t="s">
        <v>26</v>
      </c>
    </row>
    <row r="38" spans="1:13">
      <c r="A38" s="158" t="s">
        <v>15</v>
      </c>
      <c r="B38" s="159"/>
      <c r="C38" s="160"/>
      <c r="D38" s="142">
        <f>D30+D29+D26+D23+D20+D19+D7</f>
        <v>1867600</v>
      </c>
      <c r="E38" s="142">
        <f>E30+E29+E26+E23+E20+E19+E7</f>
        <v>5980.01</v>
      </c>
      <c r="F38" s="142">
        <f>F30+F29+F26+F23+F20+F19+F7</f>
        <v>227498.75</v>
      </c>
      <c r="G38" s="142">
        <f t="shared" ref="G38:J38" si="7">G30+G29+G26+G23+G20+G19+G7</f>
        <v>38543.85</v>
      </c>
      <c r="H38" s="142">
        <f t="shared" si="7"/>
        <v>361008.63</v>
      </c>
      <c r="I38" s="142">
        <f t="shared" si="7"/>
        <v>17761.400000000001</v>
      </c>
      <c r="J38" s="142">
        <f t="shared" si="7"/>
        <v>303281.61</v>
      </c>
      <c r="K38" s="143">
        <f>SUM(E38:J38)</f>
        <v>954074.25</v>
      </c>
      <c r="L38" s="144">
        <f>(K38*100)/D38</f>
        <v>51.085577746840862</v>
      </c>
      <c r="M38" s="145"/>
    </row>
    <row r="40" spans="1:13">
      <c r="B40" s="52" t="s">
        <v>53</v>
      </c>
      <c r="C40" s="52"/>
      <c r="D40" s="146"/>
      <c r="E40" s="146"/>
      <c r="F40" s="146"/>
      <c r="G40" s="146"/>
      <c r="H40" s="146"/>
      <c r="I40" s="146"/>
      <c r="J40" s="146"/>
      <c r="K40" s="146"/>
      <c r="L40" s="146"/>
    </row>
    <row r="41" spans="1:13">
      <c r="B41" s="165" t="s">
        <v>50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</row>
    <row r="42" spans="1:13"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</row>
    <row r="43" spans="1:13"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3">
      <c r="B44" s="52" t="s">
        <v>37</v>
      </c>
      <c r="C44" s="52"/>
      <c r="D44" s="146"/>
      <c r="E44" s="146"/>
      <c r="F44" s="146"/>
      <c r="G44" s="146"/>
      <c r="H44" s="146"/>
      <c r="I44" s="146"/>
      <c r="J44" s="146"/>
      <c r="K44" s="146"/>
      <c r="L44" s="146"/>
    </row>
    <row r="45" spans="1:13">
      <c r="B45" s="52"/>
      <c r="C45" s="52"/>
      <c r="D45" s="146"/>
      <c r="E45" s="146"/>
      <c r="F45" s="146"/>
      <c r="G45" s="146"/>
      <c r="H45" s="148" t="s">
        <v>51</v>
      </c>
      <c r="I45" s="146"/>
      <c r="J45" s="146"/>
      <c r="K45" s="146"/>
      <c r="L45" s="146"/>
    </row>
    <row r="46" spans="1:13">
      <c r="B46" s="52"/>
      <c r="C46" s="52"/>
      <c r="D46" s="146"/>
      <c r="E46" s="146"/>
      <c r="F46" s="146"/>
      <c r="G46" s="146"/>
      <c r="H46" s="157" t="s">
        <v>46</v>
      </c>
      <c r="I46" s="157"/>
      <c r="J46" s="157"/>
      <c r="K46" s="146"/>
      <c r="L46" s="146"/>
    </row>
    <row r="47" spans="1:13">
      <c r="B47" s="52"/>
      <c r="C47" s="52"/>
      <c r="D47" s="146"/>
      <c r="E47" s="146"/>
      <c r="F47" s="146"/>
      <c r="G47" s="146"/>
      <c r="H47" s="157" t="s">
        <v>47</v>
      </c>
      <c r="I47" s="157"/>
      <c r="J47" s="157"/>
      <c r="K47" s="146"/>
      <c r="L47" s="146"/>
    </row>
    <row r="48" spans="1:13">
      <c r="B48" s="52"/>
      <c r="C48" s="52"/>
      <c r="D48" s="146"/>
      <c r="E48" s="146"/>
      <c r="F48" s="146"/>
      <c r="G48" s="146"/>
      <c r="H48" s="157" t="s">
        <v>38</v>
      </c>
      <c r="I48" s="157"/>
      <c r="J48" s="157"/>
      <c r="K48" s="146"/>
      <c r="L48" s="146"/>
    </row>
    <row r="49" spans="2:12">
      <c r="B49" s="52"/>
      <c r="C49" s="52"/>
      <c r="D49" s="146"/>
      <c r="E49" s="146"/>
      <c r="F49" s="146"/>
      <c r="G49" s="146"/>
      <c r="H49" s="146"/>
      <c r="I49" s="146"/>
      <c r="J49" s="146"/>
      <c r="K49" s="146"/>
      <c r="L49" s="146"/>
    </row>
    <row r="50" spans="2:12">
      <c r="B50" s="52"/>
      <c r="C50" s="52"/>
      <c r="D50" s="146"/>
      <c r="E50" s="146"/>
      <c r="F50" s="149" t="s">
        <v>39</v>
      </c>
      <c r="G50" s="146"/>
      <c r="H50" s="146"/>
      <c r="I50" s="146"/>
      <c r="J50" s="146"/>
      <c r="K50" s="146"/>
      <c r="L50" s="146"/>
    </row>
    <row r="51" spans="2:12">
      <c r="B51" s="52"/>
      <c r="C51" s="52"/>
      <c r="D51" s="146"/>
      <c r="E51" s="146"/>
      <c r="F51" s="146"/>
      <c r="G51" s="146"/>
      <c r="H51" s="146"/>
      <c r="I51" s="146"/>
      <c r="J51" s="146"/>
      <c r="K51" s="146"/>
      <c r="L51" s="146"/>
    </row>
    <row r="52" spans="2:12">
      <c r="B52" s="52"/>
      <c r="C52" s="52"/>
      <c r="D52" s="146"/>
      <c r="E52" s="146"/>
      <c r="F52" s="148" t="s">
        <v>48</v>
      </c>
      <c r="G52" s="146"/>
      <c r="H52" s="146"/>
      <c r="I52" s="146"/>
      <c r="J52" s="146"/>
      <c r="K52" s="146"/>
      <c r="L52" s="146"/>
    </row>
    <row r="53" spans="2:12">
      <c r="B53" s="52"/>
      <c r="C53" s="52"/>
      <c r="D53" s="146"/>
      <c r="E53" s="146"/>
      <c r="F53" s="157" t="s">
        <v>52</v>
      </c>
      <c r="G53" s="157"/>
      <c r="H53" s="157"/>
      <c r="I53" s="146"/>
      <c r="J53" s="146"/>
      <c r="K53" s="146"/>
      <c r="L53" s="146"/>
    </row>
    <row r="54" spans="2:12">
      <c r="B54" s="52"/>
      <c r="C54" s="52"/>
      <c r="D54" s="146"/>
      <c r="E54" s="146"/>
      <c r="F54" s="157" t="s">
        <v>49</v>
      </c>
      <c r="G54" s="157"/>
      <c r="H54" s="157"/>
      <c r="I54" s="146"/>
      <c r="J54" s="146"/>
      <c r="K54" s="146"/>
      <c r="L54" s="146"/>
    </row>
  </sheetData>
  <mergeCells count="22">
    <mergeCell ref="A1:M1"/>
    <mergeCell ref="A2:M2"/>
    <mergeCell ref="A3:M3"/>
    <mergeCell ref="A5:A6"/>
    <mergeCell ref="B5:B6"/>
    <mergeCell ref="C5:C6"/>
    <mergeCell ref="D5:D6"/>
    <mergeCell ref="L5:L6"/>
    <mergeCell ref="M5:M6"/>
    <mergeCell ref="D23:D24"/>
    <mergeCell ref="K5:K6"/>
    <mergeCell ref="B41:L43"/>
    <mergeCell ref="H46:J46"/>
    <mergeCell ref="B7:C7"/>
    <mergeCell ref="E5:J5"/>
    <mergeCell ref="B20:C20"/>
    <mergeCell ref="B30:C30"/>
    <mergeCell ref="H47:J47"/>
    <mergeCell ref="H48:J48"/>
    <mergeCell ref="F53:H53"/>
    <mergeCell ref="F54:H54"/>
    <mergeCell ref="A38:C38"/>
  </mergeCells>
  <pageMargins left="0.39370078740157483" right="0.39370078740157483" top="0.39370078740157483" bottom="0.59" header="0.31496062992125984" footer="0.31496062992125984"/>
  <pageSetup paperSize="9" scale="57" fitToHeight="2" orientation="landscape" horizontalDpi="4294967293" r:id="rId1"/>
  <rowBreaks count="1" manualBreakCount="1">
    <brk id="2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Jirathon N.</cp:lastModifiedBy>
  <cp:lastPrinted>2025-04-27T12:39:59Z</cp:lastPrinted>
  <dcterms:created xsi:type="dcterms:W3CDTF">2023-05-30T14:10:06Z</dcterms:created>
  <dcterms:modified xsi:type="dcterms:W3CDTF">2026-06-25T04:35:56Z</dcterms:modified>
</cp:coreProperties>
</file>